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ocuments\LDF\7.Proyecciones_y_Resultados_de_Ingresos_y_Egresos\2020\"/>
    </mc:Choice>
  </mc:AlternateContent>
  <xr:revisionPtr revIDLastSave="0" documentId="13_ncr:1_{C57D6942-7AB3-457B-A0A6-C33E2972542F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Proyecciones 2019" sheetId="3" r:id="rId1"/>
    <sheet name="Resultados 2019" sheetId="2" r:id="rId2"/>
    <sheet name="Proyecciones 2020" sheetId="1" r:id="rId3"/>
  </sheets>
  <definedNames>
    <definedName name="_xlnm.Print_Area" localSheetId="2">'Proyecciones 2020'!$A$1:$G$27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3" l="1"/>
  <c r="D25" i="3"/>
  <c r="E25" i="3"/>
  <c r="F25" i="3"/>
  <c r="G25" i="3"/>
  <c r="B25" i="3"/>
  <c r="B15" i="2" l="1"/>
  <c r="B5" i="2"/>
  <c r="C15" i="3"/>
  <c r="C5" i="3"/>
  <c r="G18" i="3"/>
  <c r="G17" i="3"/>
  <c r="G16" i="3"/>
  <c r="B15" i="3"/>
  <c r="F15" i="3"/>
  <c r="E15" i="3"/>
  <c r="D15" i="3"/>
  <c r="G10" i="3"/>
  <c r="G9" i="3"/>
  <c r="G8" i="3"/>
  <c r="G7" i="3"/>
  <c r="G6" i="3"/>
  <c r="B5" i="3"/>
  <c r="F5" i="3"/>
  <c r="E5" i="3"/>
  <c r="D5" i="3"/>
  <c r="G15" i="2"/>
  <c r="E15" i="2"/>
  <c r="D15" i="2"/>
  <c r="C15" i="2"/>
  <c r="G5" i="2"/>
  <c r="E5" i="2"/>
  <c r="D5" i="2"/>
  <c r="C5" i="2"/>
  <c r="B17" i="1"/>
  <c r="E17" i="1"/>
  <c r="H17" i="1" s="1"/>
  <c r="D17" i="1"/>
  <c r="C17" i="1"/>
  <c r="B7" i="1"/>
  <c r="B27" i="1" s="1"/>
  <c r="E7" i="1"/>
  <c r="D7" i="1"/>
  <c r="C7" i="1"/>
  <c r="C27" i="1" l="1"/>
  <c r="E27" i="1"/>
  <c r="D27" i="1"/>
  <c r="F17" i="1"/>
  <c r="I17" i="1" s="1"/>
  <c r="D25" i="2"/>
  <c r="G25" i="2"/>
  <c r="C25" i="2"/>
  <c r="E25" i="2"/>
  <c r="B25" i="2"/>
  <c r="F7" i="1"/>
  <c r="G7" i="1"/>
  <c r="G17" i="1"/>
  <c r="J17" i="1" s="1"/>
  <c r="G5" i="3"/>
  <c r="G15" i="3"/>
  <c r="F5" i="2"/>
  <c r="F15" i="2"/>
  <c r="G27" i="1" l="1"/>
  <c r="F27" i="1"/>
  <c r="F25" i="2"/>
</calcChain>
</file>

<file path=xl/sharedStrings.xml><?xml version="1.0" encoding="utf-8"?>
<sst xmlns="http://schemas.openxmlformats.org/spreadsheetml/2006/main" count="95" uniqueCount="56">
  <si>
    <t>Concepto</t>
  </si>
  <si>
    <t>INSTITUTO HIDALGUENSE DE EDUCACIÓN</t>
  </si>
  <si>
    <t>PROYECCIONES DE EGRESOS- LDF</t>
  </si>
  <si>
    <t>(PESOS)</t>
  </si>
  <si>
    <t>Año en cuestión (2019)</t>
  </si>
  <si>
    <t>Año 1 (2020)</t>
  </si>
  <si>
    <t>Año 2 (2021)</t>
  </si>
  <si>
    <t>Año 3 (2022)</t>
  </si>
  <si>
    <t>Año 4 (2023)</t>
  </si>
  <si>
    <t>Año 5 (2024)</t>
  </si>
  <si>
    <t>2. Gasto Etiquetado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</si>
  <si>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</si>
  <si>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</si>
  <si>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</si>
  <si>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</si>
  <si>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</si>
  <si>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</si>
  <si>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</si>
  <si>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</si>
  <si>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</si>
  <si>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1. Gasto No Etiquetado</t>
  </si>
  <si>
    <t>3. Total de Egresos Proyectados</t>
  </si>
  <si>
    <t>RESULTADO DE EGRESOS- LDF</t>
  </si>
  <si>
    <t>1.Gasto no Etiquetado</t>
  </si>
  <si>
    <t>2.Gasto Etiquetado</t>
  </si>
  <si>
    <t>3.Total del Resultado de Egresos</t>
  </si>
  <si>
    <t>Año del
Ejercicio
Vigente (2019)</t>
  </si>
  <si>
    <t>Año 5 (2014)</t>
  </si>
  <si>
    <t>Año 4 (2015)</t>
  </si>
  <si>
    <t>Año 3 (2016)</t>
  </si>
  <si>
    <t>Año 2 (2017)</t>
  </si>
  <si>
    <t>Año 1 (2018)</t>
  </si>
  <si>
    <t>Formato 7 b) Proyecciones de Egresos - LDF</t>
  </si>
  <si>
    <t>Concepto (b)</t>
  </si>
  <si>
    <t>2020
Año en cuestión (de proyecto de presupuesto) (c)</t>
  </si>
  <si>
    <t xml:space="preserve">Instituto Hidalguense de Educación
</t>
  </si>
  <si>
    <t xml:space="preserve">Proyecciones de Egresos - LDF
</t>
  </si>
  <si>
    <t xml:space="preserve">(PESOS)
</t>
  </si>
  <si>
    <t>(CIFRAS NOMINALES)</t>
  </si>
  <si>
    <t>2021 (d)</t>
  </si>
  <si>
    <t>2022 (d)</t>
  </si>
  <si>
    <t>2023 (d)</t>
  </si>
  <si>
    <t>2024 (d)</t>
  </si>
  <si>
    <t>2025 (d)</t>
  </si>
  <si>
    <t>2. Total de Egresos Proyectados (3=1+2)</t>
  </si>
  <si>
    <t>Gasto no Etiquetado (1=A+B+C+D+E+F+G+H+I)</t>
  </si>
  <si>
    <t>A.Servicios Personales</t>
  </si>
  <si>
    <t>B.Materiales y Suministros</t>
  </si>
  <si>
    <t>C.Servicios Generales</t>
  </si>
  <si>
    <t>D.Transferencias, Asignaciones, Subsidios y Otras Ayudas</t>
  </si>
  <si>
    <t>E.Bienes Muebles, Inmuebles e Intangibles</t>
  </si>
  <si>
    <t>F.Inversión Pública</t>
  </si>
  <si>
    <t>G.Inversiones Financieras y Otras Provisiones</t>
  </si>
  <si>
    <t>H.Participaciones y Aportaciones</t>
  </si>
  <si>
    <t>I.Deuda Pública</t>
  </si>
  <si>
    <t>Gasto Etiquetado (2=A+B+C+D+E+F+G+H+I)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</si>
</sst>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2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1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2" xfId="0" applyFont="1" applyBorder="1"/>
    <xf numFmtId="43" fontId="2" fillId="0" borderId="3" xfId="1" applyFont="1" applyBorder="1"/>
    <xf numFmtId="0" fontId="4" fillId="0" borderId="5" xfId="0" applyFont="1" applyBorder="1" applyAlignment="1">
      <alignment horizontal="left" indent="4"/>
    </xf>
    <xf numFmtId="0" fontId="2" fillId="0" borderId="5" xfId="0" applyFont="1" applyBorder="1"/>
    <xf numFmtId="0" fontId="2" fillId="0" borderId="12" xfId="0" applyFont="1" applyBorder="1"/>
    <xf numFmtId="0" fontId="4" fillId="0" borderId="13" xfId="0" applyFont="1" applyBorder="1" applyAlignment="1">
      <alignment horizontal="left" indent="4"/>
    </xf>
    <xf numFmtId="0" fontId="2" fillId="0" borderId="13" xfId="0" applyFont="1" applyBorder="1"/>
    <xf numFmtId="43" fontId="2" fillId="0" borderId="12" xfId="1" applyFont="1" applyBorder="1"/>
    <xf numFmtId="4" fontId="0" fillId="0" borderId="13" xfId="0" applyNumberFormat="1" applyBorder="1"/>
    <xf numFmtId="2" fontId="0" fillId="0" borderId="13" xfId="1" applyNumberFormat="1" applyFont="1" applyBorder="1"/>
    <xf numFmtId="43" fontId="2" fillId="0" borderId="13" xfId="1" applyFont="1" applyBorder="1"/>
    <xf numFmtId="0" fontId="2" fillId="0" borderId="9" xfId="0" applyFont="1" applyBorder="1"/>
    <xf numFmtId="43" fontId="2" fillId="0" borderId="10" xfId="0" applyNumberFormat="1" applyFont="1" applyBorder="1"/>
    <xf numFmtId="43" fontId="2" fillId="0" borderId="8" xfId="0" applyNumberFormat="1" applyFont="1" applyBorder="1"/>
    <xf numFmtId="43" fontId="0" fillId="0" borderId="13" xfId="1" applyFont="1" applyBorder="1"/>
    <xf numFmtId="43" fontId="2" fillId="0" borderId="0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0" borderId="1" xfId="1" applyFont="1" applyBorder="1"/>
    <xf numFmtId="43" fontId="4" fillId="0" borderId="1" xfId="1" applyFont="1" applyBorder="1"/>
    <xf numFmtId="4" fontId="4" fillId="0" borderId="1" xfId="0" applyNumberFormat="1" applyFont="1" applyBorder="1"/>
    <xf numFmtId="2" fontId="4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 indent="4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28576</xdr:rowOff>
    </xdr:from>
    <xdr:to>
      <xdr:col>0</xdr:col>
      <xdr:colOff>942976</xdr:colOff>
      <xdr:row>1</xdr:row>
      <xdr:rowOff>200026</xdr:rowOff>
    </xdr:to>
    <xdr:pic>
      <xdr:nvPicPr>
        <xdr:cNvPr id="4" name="Imagen 3" descr="Descripción: C:\Users\FERNANDO VAZQUEZ\Desktop\Logo_SIFAP-E.jpg">
          <a:extLst>
            <a:ext uri="{FF2B5EF4-FFF2-40B4-BE49-F238E27FC236}">
              <a16:creationId xmlns:a16="http://schemas.microsoft.com/office/drawing/2014/main" id="{928ABDB7-5067-4498-B51F-072F25F2CC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8576"/>
          <a:ext cx="74295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352425</xdr:colOff>
      <xdr:row>0</xdr:row>
      <xdr:rowOff>38100</xdr:rowOff>
    </xdr:from>
    <xdr:to>
      <xdr:col>6</xdr:col>
      <xdr:colOff>996315</xdr:colOff>
      <xdr:row>1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72EE25-992A-44E4-9E18-A8906C3FAD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00"/>
          <a:ext cx="64389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55.5703125" bestFit="1" customWidth="1"/>
    <col min="2" max="3" width="18.7109375" customWidth="1"/>
    <col min="4" max="7" width="18.7109375" style="2" customWidth="1"/>
  </cols>
  <sheetData>
    <row r="1" spans="1:7" ht="21.75" customHeight="1" x14ac:dyDescent="0.25">
      <c r="A1" s="42" t="s">
        <v>1</v>
      </c>
      <c r="B1" s="43"/>
      <c r="C1" s="43"/>
      <c r="D1" s="43"/>
      <c r="E1" s="43"/>
      <c r="F1" s="43"/>
      <c r="G1" s="44"/>
    </row>
    <row r="2" spans="1:7" ht="21.75" customHeight="1" x14ac:dyDescent="0.25">
      <c r="A2" s="45" t="s">
        <v>2</v>
      </c>
      <c r="B2" s="46"/>
      <c r="C2" s="46"/>
      <c r="D2" s="46"/>
      <c r="E2" s="46"/>
      <c r="F2" s="46"/>
      <c r="G2" s="47"/>
    </row>
    <row r="3" spans="1:7" ht="21.75" customHeight="1" thickBot="1" x14ac:dyDescent="0.3">
      <c r="A3" s="48" t="s">
        <v>3</v>
      </c>
      <c r="B3" s="49"/>
      <c r="C3" s="49"/>
      <c r="D3" s="49"/>
      <c r="E3" s="49"/>
      <c r="F3" s="49"/>
      <c r="G3" s="50"/>
    </row>
    <row r="4" spans="1:7" s="5" customFormat="1" ht="30.75" thickBot="1" x14ac:dyDescent="0.3">
      <c r="A4" s="7" t="s">
        <v>0</v>
      </c>
      <c r="B4" s="8" t="s">
        <v>4</v>
      </c>
      <c r="C4" s="9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spans="1:7" x14ac:dyDescent="0.25">
      <c r="A5" s="14" t="s">
        <v>20</v>
      </c>
      <c r="B5" s="21">
        <f>+B6+B7+B8+B9+B10+B11+B12+B13+B14</f>
        <v>347674088</v>
      </c>
      <c r="C5" s="15">
        <f t="shared" ref="C5:G5" si="0">+C6+C7+C8+C9+C10+C11+C12+C13+C14</f>
        <v>274449845.39999998</v>
      </c>
      <c r="D5" s="21">
        <f t="shared" si="0"/>
        <v>287788107.89000005</v>
      </c>
      <c r="E5" s="15">
        <f t="shared" si="0"/>
        <v>301889725.17000002</v>
      </c>
      <c r="F5" s="21">
        <f t="shared" si="0"/>
        <v>301889725.17000002</v>
      </c>
      <c r="G5" s="21">
        <f t="shared" si="0"/>
        <v>309436968.29924995</v>
      </c>
    </row>
    <row r="6" spans="1:7" x14ac:dyDescent="0.25">
      <c r="A6" s="16" t="s">
        <v>11</v>
      </c>
      <c r="B6" s="22">
        <v>236197439</v>
      </c>
      <c r="C6" s="12">
        <v>205978412.31999999</v>
      </c>
      <c r="D6" s="28">
        <v>215988963.16</v>
      </c>
      <c r="E6" s="12">
        <v>226572422.34999999</v>
      </c>
      <c r="F6" s="22">
        <v>226572422.34999999</v>
      </c>
      <c r="G6" s="28">
        <f>+F6*1.025</f>
        <v>232236732.90874997</v>
      </c>
    </row>
    <row r="7" spans="1:7" x14ac:dyDescent="0.25">
      <c r="A7" s="16" t="s">
        <v>12</v>
      </c>
      <c r="B7" s="22">
        <v>28482101</v>
      </c>
      <c r="C7" s="12">
        <v>19763212.199999999</v>
      </c>
      <c r="D7" s="28">
        <v>20723704.309999999</v>
      </c>
      <c r="E7" s="12">
        <v>21739165.82</v>
      </c>
      <c r="F7" s="22">
        <v>21739165.82</v>
      </c>
      <c r="G7" s="28">
        <f>+F7*1.025</f>
        <v>22282644.965499997</v>
      </c>
    </row>
    <row r="8" spans="1:7" x14ac:dyDescent="0.25">
      <c r="A8" s="16" t="s">
        <v>13</v>
      </c>
      <c r="B8" s="22">
        <v>31330080</v>
      </c>
      <c r="C8" s="12">
        <v>10383909.91</v>
      </c>
      <c r="D8" s="22">
        <v>10888567.939999999</v>
      </c>
      <c r="E8" s="12">
        <v>11422107.76</v>
      </c>
      <c r="F8" s="22">
        <v>11422107.76</v>
      </c>
      <c r="G8" s="28">
        <f>+F8*1.025</f>
        <v>11707660.453999998</v>
      </c>
    </row>
    <row r="9" spans="1:7" x14ac:dyDescent="0.25">
      <c r="A9" s="16" t="s">
        <v>14</v>
      </c>
      <c r="B9" s="22">
        <v>29161960</v>
      </c>
      <c r="C9" s="12">
        <v>20705352.559999999</v>
      </c>
      <c r="D9" s="22">
        <v>21711632.690000001</v>
      </c>
      <c r="E9" s="12">
        <v>22775502.699999999</v>
      </c>
      <c r="F9" s="22">
        <v>22775502.699999999</v>
      </c>
      <c r="G9" s="28">
        <f>+F9*1.025</f>
        <v>23344890.267499998</v>
      </c>
    </row>
    <row r="10" spans="1:7" x14ac:dyDescent="0.25">
      <c r="A10" s="16" t="s">
        <v>15</v>
      </c>
      <c r="B10" s="22">
        <v>22502508</v>
      </c>
      <c r="C10" s="12">
        <v>17618958.41</v>
      </c>
      <c r="D10" s="22">
        <v>18475239.789999999</v>
      </c>
      <c r="E10" s="12">
        <v>19380526.539999999</v>
      </c>
      <c r="F10" s="22">
        <v>19380526.539999999</v>
      </c>
      <c r="G10" s="28">
        <f>+F10*1.025</f>
        <v>19865039.703499999</v>
      </c>
    </row>
    <row r="11" spans="1:7" x14ac:dyDescent="0.25">
      <c r="A11" s="16" t="s">
        <v>16</v>
      </c>
      <c r="B11" s="23">
        <v>0</v>
      </c>
      <c r="C11" s="13">
        <v>0</v>
      </c>
      <c r="D11" s="23">
        <v>0</v>
      </c>
      <c r="E11" s="13">
        <v>0</v>
      </c>
      <c r="F11" s="23">
        <v>0</v>
      </c>
      <c r="G11" s="23">
        <v>0</v>
      </c>
    </row>
    <row r="12" spans="1:7" x14ac:dyDescent="0.25">
      <c r="A12" s="16" t="s">
        <v>17</v>
      </c>
      <c r="B12" s="23">
        <v>0</v>
      </c>
      <c r="C12" s="13">
        <v>0</v>
      </c>
      <c r="D12" s="23">
        <v>0</v>
      </c>
      <c r="E12" s="13">
        <v>0</v>
      </c>
      <c r="F12" s="23">
        <v>0</v>
      </c>
      <c r="G12" s="23">
        <v>0</v>
      </c>
    </row>
    <row r="13" spans="1:7" x14ac:dyDescent="0.25">
      <c r="A13" s="16" t="s">
        <v>18</v>
      </c>
      <c r="B13" s="23">
        <v>0</v>
      </c>
      <c r="C13" s="13">
        <v>0</v>
      </c>
      <c r="D13" s="23">
        <v>0</v>
      </c>
      <c r="E13" s="13">
        <v>0</v>
      </c>
      <c r="F13" s="23">
        <v>0</v>
      </c>
      <c r="G13" s="23">
        <v>0</v>
      </c>
    </row>
    <row r="14" spans="1:7" x14ac:dyDescent="0.25">
      <c r="A14" s="16" t="s">
        <v>19</v>
      </c>
      <c r="B14" s="23">
        <v>0</v>
      </c>
      <c r="C14" s="13">
        <v>0</v>
      </c>
      <c r="D14" s="23">
        <v>0</v>
      </c>
      <c r="E14" s="13">
        <v>0</v>
      </c>
      <c r="F14" s="23">
        <v>0</v>
      </c>
      <c r="G14" s="23">
        <v>0</v>
      </c>
    </row>
    <row r="15" spans="1:7" x14ac:dyDescent="0.25">
      <c r="A15" s="17" t="s">
        <v>10</v>
      </c>
      <c r="B15" s="24">
        <f t="shared" ref="B15:G15" si="1">+B16+B17+B18+B19+B20+B21+B22+B23+B24</f>
        <v>13349097732</v>
      </c>
      <c r="C15" s="11">
        <f t="shared" si="1"/>
        <v>14356859940.34</v>
      </c>
      <c r="D15" s="24">
        <f t="shared" si="1"/>
        <v>14897572213.279999</v>
      </c>
      <c r="E15" s="11">
        <f t="shared" si="1"/>
        <v>15464633464.560001</v>
      </c>
      <c r="F15" s="24">
        <f t="shared" si="1"/>
        <v>15464633464.560001</v>
      </c>
      <c r="G15" s="24">
        <f t="shared" si="1"/>
        <v>15851249301.174</v>
      </c>
    </row>
    <row r="16" spans="1:7" x14ac:dyDescent="0.25">
      <c r="A16" s="16" t="s">
        <v>11</v>
      </c>
      <c r="B16" s="22">
        <v>13157973794</v>
      </c>
      <c r="C16" s="12">
        <v>14146947762.379999</v>
      </c>
      <c r="D16" s="22">
        <v>14677458303.469999</v>
      </c>
      <c r="E16" s="12">
        <v>15233733973.17</v>
      </c>
      <c r="F16" s="22">
        <v>15233733973.17</v>
      </c>
      <c r="G16" s="28">
        <f>+F16*1.025</f>
        <v>15614577322.499249</v>
      </c>
    </row>
    <row r="17" spans="1:7" x14ac:dyDescent="0.25">
      <c r="A17" s="16" t="s">
        <v>12</v>
      </c>
      <c r="B17" s="22">
        <v>39637356</v>
      </c>
      <c r="C17" s="12">
        <v>41001965.920000002</v>
      </c>
      <c r="D17" s="22">
        <v>42994661.460000001</v>
      </c>
      <c r="E17" s="12">
        <v>45101399.869999997</v>
      </c>
      <c r="F17" s="22">
        <v>45101399.869999997</v>
      </c>
      <c r="G17" s="28">
        <f>+F17*1.025</f>
        <v>46228934.866749994</v>
      </c>
    </row>
    <row r="18" spans="1:7" x14ac:dyDescent="0.25">
      <c r="A18" s="16" t="s">
        <v>13</v>
      </c>
      <c r="B18" s="22">
        <v>151486582</v>
      </c>
      <c r="C18" s="12">
        <v>168910212.03999999</v>
      </c>
      <c r="D18" s="22">
        <v>177119248.34999999</v>
      </c>
      <c r="E18" s="12">
        <v>185798091.52000001</v>
      </c>
      <c r="F18" s="22">
        <v>185798091.52000001</v>
      </c>
      <c r="G18" s="28">
        <f>+F18*1.025</f>
        <v>190443043.808</v>
      </c>
    </row>
    <row r="19" spans="1:7" x14ac:dyDescent="0.25">
      <c r="A19" s="16" t="s">
        <v>14</v>
      </c>
      <c r="B19" s="23">
        <v>0</v>
      </c>
      <c r="C19" s="13">
        <v>0</v>
      </c>
      <c r="D19" s="23">
        <v>0</v>
      </c>
      <c r="E19" s="13">
        <v>0</v>
      </c>
      <c r="F19" s="23">
        <v>0</v>
      </c>
      <c r="G19" s="23">
        <v>0</v>
      </c>
    </row>
    <row r="20" spans="1:7" x14ac:dyDescent="0.25">
      <c r="A20" s="16" t="s">
        <v>15</v>
      </c>
      <c r="B20" s="23">
        <v>0</v>
      </c>
      <c r="C20" s="13">
        <v>0</v>
      </c>
      <c r="D20" s="23">
        <v>0</v>
      </c>
      <c r="E20" s="13">
        <v>0</v>
      </c>
      <c r="F20" s="23">
        <v>0</v>
      </c>
      <c r="G20" s="23">
        <v>0</v>
      </c>
    </row>
    <row r="21" spans="1:7" x14ac:dyDescent="0.25">
      <c r="A21" s="16" t="s">
        <v>16</v>
      </c>
      <c r="B21" s="23">
        <v>0</v>
      </c>
      <c r="C21" s="13">
        <v>0</v>
      </c>
      <c r="D21" s="23">
        <v>0</v>
      </c>
      <c r="E21" s="13">
        <v>0</v>
      </c>
      <c r="F21" s="23">
        <v>0</v>
      </c>
      <c r="G21" s="23">
        <v>0</v>
      </c>
    </row>
    <row r="22" spans="1:7" x14ac:dyDescent="0.25">
      <c r="A22" s="16" t="s">
        <v>17</v>
      </c>
      <c r="B22" s="23">
        <v>0</v>
      </c>
      <c r="C22" s="13">
        <v>0</v>
      </c>
      <c r="D22" s="23">
        <v>0</v>
      </c>
      <c r="E22" s="13">
        <v>0</v>
      </c>
      <c r="F22" s="23">
        <v>0</v>
      </c>
      <c r="G22" s="23">
        <v>0</v>
      </c>
    </row>
    <row r="23" spans="1:7" x14ac:dyDescent="0.25">
      <c r="A23" s="16" t="s">
        <v>18</v>
      </c>
      <c r="B23" s="23">
        <v>0</v>
      </c>
      <c r="C23" s="13">
        <v>0</v>
      </c>
      <c r="D23" s="23">
        <v>0</v>
      </c>
      <c r="E23" s="13">
        <v>0</v>
      </c>
      <c r="F23" s="23">
        <v>0</v>
      </c>
      <c r="G23" s="23">
        <v>0</v>
      </c>
    </row>
    <row r="24" spans="1:7" x14ac:dyDescent="0.25">
      <c r="A24" s="16" t="s">
        <v>19</v>
      </c>
      <c r="B24" s="23">
        <v>0</v>
      </c>
      <c r="C24" s="13">
        <v>0</v>
      </c>
      <c r="D24" s="23">
        <v>0</v>
      </c>
      <c r="E24" s="13">
        <v>0</v>
      </c>
      <c r="F24" s="23">
        <v>0</v>
      </c>
      <c r="G24" s="23">
        <v>0</v>
      </c>
    </row>
    <row r="25" spans="1:7" ht="15.75" thickBot="1" x14ac:dyDescent="0.3">
      <c r="A25" s="25" t="s">
        <v>21</v>
      </c>
      <c r="B25" s="27">
        <f>B5+B15</f>
        <v>13696771820</v>
      </c>
      <c r="C25" s="26">
        <f t="shared" ref="C25:G25" si="2">C5+C15</f>
        <v>14631309785.74</v>
      </c>
      <c r="D25" s="27">
        <f t="shared" si="2"/>
        <v>15185360321.169998</v>
      </c>
      <c r="E25" s="26">
        <f t="shared" si="2"/>
        <v>15766523189.730001</v>
      </c>
      <c r="F25" s="27">
        <f t="shared" si="2"/>
        <v>15766523189.730001</v>
      </c>
      <c r="G25" s="27">
        <f t="shared" si="2"/>
        <v>16160686269.473249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77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zoomScale="80" zoomScaleNormal="100" zoomScaleSheetLayoutView="80" workbookViewId="0">
      <selection activeCell="I7" sqref="I7"/>
    </sheetView>
  </sheetViews>
  <sheetFormatPr baseColWidth="10" defaultRowHeight="15" x14ac:dyDescent="0.25"/>
  <cols>
    <col min="1" max="1" width="55.5703125" bestFit="1" customWidth="1"/>
    <col min="2" max="2" width="18.7109375" customWidth="1"/>
    <col min="3" max="7" width="18.7109375" style="2" customWidth="1"/>
  </cols>
  <sheetData>
    <row r="1" spans="1:7" ht="22.5" customHeight="1" x14ac:dyDescent="0.25">
      <c r="A1" s="42" t="s">
        <v>1</v>
      </c>
      <c r="B1" s="43"/>
      <c r="C1" s="43"/>
      <c r="D1" s="43"/>
      <c r="E1" s="43"/>
      <c r="F1" s="43"/>
      <c r="G1" s="44"/>
    </row>
    <row r="2" spans="1:7" ht="22.5" customHeight="1" x14ac:dyDescent="0.25">
      <c r="A2" s="45" t="s">
        <v>22</v>
      </c>
      <c r="B2" s="46"/>
      <c r="C2" s="46"/>
      <c r="D2" s="46"/>
      <c r="E2" s="46"/>
      <c r="F2" s="46"/>
      <c r="G2" s="47"/>
    </row>
    <row r="3" spans="1:7" ht="22.5" customHeight="1" thickBot="1" x14ac:dyDescent="0.3">
      <c r="A3" s="48" t="s">
        <v>3</v>
      </c>
      <c r="B3" s="49"/>
      <c r="C3" s="49"/>
      <c r="D3" s="49"/>
      <c r="E3" s="49"/>
      <c r="F3" s="49"/>
      <c r="G3" s="50"/>
    </row>
    <row r="4" spans="1:7" s="1" customFormat="1" ht="45.75" thickBot="1" x14ac:dyDescent="0.3">
      <c r="A4" s="30" t="s">
        <v>0</v>
      </c>
      <c r="B4" s="30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6" t="s">
        <v>26</v>
      </c>
    </row>
    <row r="5" spans="1:7" x14ac:dyDescent="0.25">
      <c r="A5" s="18" t="s">
        <v>23</v>
      </c>
      <c r="B5" s="11">
        <f t="shared" ref="B5:G5" si="0">+B6+B7+B8+B9+B10+B11+B12+B13+B14</f>
        <v>800704649.96000004</v>
      </c>
      <c r="C5" s="21">
        <f t="shared" si="0"/>
        <v>534010891.29000008</v>
      </c>
      <c r="D5" s="11">
        <f t="shared" si="0"/>
        <v>692353215.37</v>
      </c>
      <c r="E5" s="21">
        <f t="shared" si="0"/>
        <v>1714442741.6299999</v>
      </c>
      <c r="F5" s="11">
        <f t="shared" si="0"/>
        <v>517769080.76000005</v>
      </c>
      <c r="G5" s="21">
        <f t="shared" si="0"/>
        <v>719194296.77999997</v>
      </c>
    </row>
    <row r="6" spans="1:7" x14ac:dyDescent="0.25">
      <c r="A6" s="19" t="s">
        <v>11</v>
      </c>
      <c r="B6" s="12">
        <v>109255607.45</v>
      </c>
      <c r="C6" s="22">
        <v>459763103.72000003</v>
      </c>
      <c r="D6" s="12">
        <v>128889626.36</v>
      </c>
      <c r="E6" s="22">
        <v>353404700.02999997</v>
      </c>
      <c r="F6" s="12">
        <v>106506867.95</v>
      </c>
      <c r="G6" s="22">
        <v>253660373.63999999</v>
      </c>
    </row>
    <row r="7" spans="1:7" x14ac:dyDescent="0.25">
      <c r="A7" s="19" t="s">
        <v>12</v>
      </c>
      <c r="B7" s="12">
        <v>84385711.670000002</v>
      </c>
      <c r="C7" s="22">
        <v>9131999.2200000007</v>
      </c>
      <c r="D7" s="12">
        <v>650918.39</v>
      </c>
      <c r="E7" s="22">
        <v>31707327.57</v>
      </c>
      <c r="F7" s="12">
        <v>11352644.65</v>
      </c>
      <c r="G7" s="22">
        <v>36535502.689999998</v>
      </c>
    </row>
    <row r="8" spans="1:7" x14ac:dyDescent="0.25">
      <c r="A8" s="19" t="s">
        <v>13</v>
      </c>
      <c r="B8" s="12">
        <v>136050619.63999999</v>
      </c>
      <c r="C8" s="22">
        <v>38945723.149999999</v>
      </c>
      <c r="D8" s="12">
        <v>229760392.63</v>
      </c>
      <c r="E8" s="22">
        <v>845618579.49000001</v>
      </c>
      <c r="F8" s="12">
        <v>315320969.06999999</v>
      </c>
      <c r="G8" s="22">
        <v>211893327.78</v>
      </c>
    </row>
    <row r="9" spans="1:7" x14ac:dyDescent="0.25">
      <c r="A9" s="19" t="s">
        <v>14</v>
      </c>
      <c r="B9" s="12">
        <v>418136415.87</v>
      </c>
      <c r="C9" s="22">
        <v>23180713.719999999</v>
      </c>
      <c r="D9" s="12">
        <v>331037390.66000003</v>
      </c>
      <c r="E9" s="22">
        <v>434188122.75</v>
      </c>
      <c r="F9" s="12">
        <v>40505878.740000002</v>
      </c>
      <c r="G9" s="22">
        <v>185026726.16</v>
      </c>
    </row>
    <row r="10" spans="1:7" x14ac:dyDescent="0.25">
      <c r="A10" s="19" t="s">
        <v>15</v>
      </c>
      <c r="B10" s="12">
        <v>52876295.329999998</v>
      </c>
      <c r="C10" s="22">
        <v>1276891.3600000001</v>
      </c>
      <c r="D10" s="12">
        <v>2014887.33</v>
      </c>
      <c r="E10" s="22">
        <v>49524011.789999999</v>
      </c>
      <c r="F10" s="12">
        <v>44082720.350000001</v>
      </c>
      <c r="G10" s="22">
        <v>32078366.510000002</v>
      </c>
    </row>
    <row r="11" spans="1:7" x14ac:dyDescent="0.25">
      <c r="A11" s="19" t="s">
        <v>16</v>
      </c>
      <c r="B11" s="13">
        <v>0</v>
      </c>
      <c r="C11" s="22">
        <v>1712460.12</v>
      </c>
      <c r="D11" s="13">
        <v>0</v>
      </c>
      <c r="E11" s="23">
        <v>0</v>
      </c>
      <c r="F11" s="13">
        <v>0</v>
      </c>
      <c r="G11" s="23">
        <v>0</v>
      </c>
    </row>
    <row r="12" spans="1:7" x14ac:dyDescent="0.25">
      <c r="A12" s="19" t="s">
        <v>17</v>
      </c>
      <c r="B12" s="13">
        <v>0</v>
      </c>
      <c r="C12" s="23">
        <v>0</v>
      </c>
      <c r="D12" s="13">
        <v>0</v>
      </c>
      <c r="E12" s="23">
        <v>0</v>
      </c>
      <c r="F12" s="13">
        <v>0</v>
      </c>
      <c r="G12" s="23">
        <v>0</v>
      </c>
    </row>
    <row r="13" spans="1:7" x14ac:dyDescent="0.25">
      <c r="A13" s="19" t="s">
        <v>18</v>
      </c>
      <c r="B13" s="13">
        <v>0</v>
      </c>
      <c r="C13" s="23">
        <v>0</v>
      </c>
      <c r="D13" s="13">
        <v>0</v>
      </c>
      <c r="E13" s="23">
        <v>0</v>
      </c>
      <c r="F13" s="13">
        <v>0</v>
      </c>
      <c r="G13" s="23">
        <v>0</v>
      </c>
    </row>
    <row r="14" spans="1:7" x14ac:dyDescent="0.25">
      <c r="A14" s="19" t="s">
        <v>19</v>
      </c>
      <c r="B14" s="13">
        <v>0</v>
      </c>
      <c r="C14" s="23">
        <v>0</v>
      </c>
      <c r="D14" s="13">
        <v>0</v>
      </c>
      <c r="E14" s="23">
        <v>0</v>
      </c>
      <c r="F14" s="13">
        <v>0</v>
      </c>
      <c r="G14" s="23">
        <v>0</v>
      </c>
    </row>
    <row r="15" spans="1:7" x14ac:dyDescent="0.25">
      <c r="A15" s="20" t="s">
        <v>24</v>
      </c>
      <c r="B15" s="11">
        <f>+B16+B17+B18+B19+B20+B21+B22+B23+B24</f>
        <v>10975407126.039999</v>
      </c>
      <c r="C15" s="24">
        <f>+C16+C17+C18+C19+C20+C21+C22+C23+C24</f>
        <v>11410383714.769999</v>
      </c>
      <c r="D15" s="11">
        <f t="shared" ref="D15:G15" si="1">+D16+D17+D18+D19+D20+D21+D22+D23+D24</f>
        <v>13621789581.380001</v>
      </c>
      <c r="E15" s="24">
        <f t="shared" si="1"/>
        <v>14104898456.959999</v>
      </c>
      <c r="F15" s="11">
        <f t="shared" si="1"/>
        <v>15151847003.309999</v>
      </c>
      <c r="G15" s="24">
        <f t="shared" si="1"/>
        <v>15645262674.389999</v>
      </c>
    </row>
    <row r="16" spans="1:7" x14ac:dyDescent="0.25">
      <c r="A16" s="19" t="s">
        <v>11</v>
      </c>
      <c r="B16" s="12">
        <v>10385293291.549999</v>
      </c>
      <c r="C16" s="22">
        <v>11111632596.75</v>
      </c>
      <c r="D16" s="12">
        <v>12924327176.59</v>
      </c>
      <c r="E16" s="22">
        <v>13547195496.889999</v>
      </c>
      <c r="F16" s="12">
        <v>14287071410.309999</v>
      </c>
      <c r="G16" s="22">
        <v>14880072007.190001</v>
      </c>
    </row>
    <row r="17" spans="1:7" x14ac:dyDescent="0.25">
      <c r="A17" s="19" t="s">
        <v>12</v>
      </c>
      <c r="B17" s="12">
        <v>225192448.33000001</v>
      </c>
      <c r="C17" s="22">
        <v>110729004.97</v>
      </c>
      <c r="D17" s="12">
        <v>241116278.78999999</v>
      </c>
      <c r="E17" s="22">
        <v>228953676.16</v>
      </c>
      <c r="F17" s="12">
        <v>446802182.05000001</v>
      </c>
      <c r="G17" s="22">
        <v>597436399.72000003</v>
      </c>
    </row>
    <row r="18" spans="1:7" x14ac:dyDescent="0.25">
      <c r="A18" s="19" t="s">
        <v>13</v>
      </c>
      <c r="B18" s="12">
        <v>103563453.36</v>
      </c>
      <c r="C18" s="22">
        <v>116389115.38</v>
      </c>
      <c r="D18" s="12">
        <v>210139037.5</v>
      </c>
      <c r="E18" s="22">
        <v>195449029.44999999</v>
      </c>
      <c r="F18" s="12">
        <v>205356715.94</v>
      </c>
      <c r="G18" s="22">
        <v>167754267.47999999</v>
      </c>
    </row>
    <row r="19" spans="1:7" x14ac:dyDescent="0.25">
      <c r="A19" s="19" t="s">
        <v>14</v>
      </c>
      <c r="B19" s="12">
        <v>192864766.13</v>
      </c>
      <c r="C19" s="22">
        <v>32211933.32</v>
      </c>
      <c r="D19" s="12">
        <v>211896287.81999999</v>
      </c>
      <c r="E19" s="22">
        <v>109258789.56</v>
      </c>
      <c r="F19" s="12">
        <v>186312141.02000001</v>
      </c>
      <c r="G19" s="23">
        <v>0</v>
      </c>
    </row>
    <row r="20" spans="1:7" x14ac:dyDescent="0.25">
      <c r="A20" s="19" t="s">
        <v>15</v>
      </c>
      <c r="B20" s="12">
        <v>68493166.670000002</v>
      </c>
      <c r="C20" s="22">
        <v>39421064.350000001</v>
      </c>
      <c r="D20" s="12">
        <v>34310800.68</v>
      </c>
      <c r="E20" s="22">
        <v>24041464.899999999</v>
      </c>
      <c r="F20" s="12">
        <v>18804553.989999998</v>
      </c>
      <c r="G20" s="23">
        <v>0</v>
      </c>
    </row>
    <row r="21" spans="1:7" x14ac:dyDescent="0.25">
      <c r="A21" s="19" t="s">
        <v>16</v>
      </c>
      <c r="B21" s="13">
        <v>0</v>
      </c>
      <c r="C21" s="23">
        <v>0</v>
      </c>
      <c r="D21" s="13">
        <v>0</v>
      </c>
      <c r="E21" s="23">
        <v>0</v>
      </c>
      <c r="F21" s="13">
        <v>0</v>
      </c>
      <c r="G21" s="23">
        <v>0</v>
      </c>
    </row>
    <row r="22" spans="1:7" x14ac:dyDescent="0.25">
      <c r="A22" s="19" t="s">
        <v>17</v>
      </c>
      <c r="B22" s="13">
        <v>0</v>
      </c>
      <c r="C22" s="23">
        <v>0</v>
      </c>
      <c r="D22" s="13">
        <v>0</v>
      </c>
      <c r="E22" s="23">
        <v>0</v>
      </c>
      <c r="F22" s="12">
        <v>7500000</v>
      </c>
      <c r="G22" s="23">
        <v>0</v>
      </c>
    </row>
    <row r="23" spans="1:7" x14ac:dyDescent="0.25">
      <c r="A23" s="19" t="s">
        <v>18</v>
      </c>
      <c r="B23" s="13">
        <v>0</v>
      </c>
      <c r="C23" s="23">
        <v>0</v>
      </c>
      <c r="D23" s="13">
        <v>0</v>
      </c>
      <c r="E23" s="23">
        <v>0</v>
      </c>
      <c r="F23" s="13">
        <v>0</v>
      </c>
      <c r="G23" s="23">
        <v>0</v>
      </c>
    </row>
    <row r="24" spans="1:7" x14ac:dyDescent="0.25">
      <c r="A24" s="19" t="s">
        <v>19</v>
      </c>
      <c r="B24" s="13">
        <v>0</v>
      </c>
      <c r="C24" s="23">
        <v>0</v>
      </c>
      <c r="D24" s="13">
        <v>0</v>
      </c>
      <c r="E24" s="23">
        <v>0</v>
      </c>
      <c r="F24" s="13">
        <v>0</v>
      </c>
      <c r="G24" s="23">
        <v>0</v>
      </c>
    </row>
    <row r="25" spans="1:7" ht="15.75" thickBot="1" x14ac:dyDescent="0.3">
      <c r="A25" s="31" t="s">
        <v>25</v>
      </c>
      <c r="B25" s="29">
        <f>+B15+B5</f>
        <v>11776111776</v>
      </c>
      <c r="C25" s="27">
        <f t="shared" ref="C25:G25" si="2">+C15+C5</f>
        <v>11944394606.059999</v>
      </c>
      <c r="D25" s="29">
        <f t="shared" si="2"/>
        <v>14314142796.750002</v>
      </c>
      <c r="E25" s="27">
        <f t="shared" si="2"/>
        <v>15819341198.589998</v>
      </c>
      <c r="F25" s="29">
        <f t="shared" si="2"/>
        <v>15669616084.07</v>
      </c>
      <c r="G25" s="27">
        <f t="shared" si="2"/>
        <v>16364456971.17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73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abSelected="1" view="pageBreakPreview" topLeftCell="A2" zoomScale="80" zoomScaleNormal="100" zoomScaleSheetLayoutView="80" workbookViewId="0">
      <selection activeCell="D18" sqref="D18"/>
    </sheetView>
  </sheetViews>
  <sheetFormatPr baseColWidth="10" defaultRowHeight="15" x14ac:dyDescent="0.25"/>
  <cols>
    <col min="1" max="1" width="46.140625" customWidth="1"/>
    <col min="2" max="2" width="20.140625" customWidth="1"/>
    <col min="3" max="3" width="18.85546875" style="2" customWidth="1"/>
    <col min="4" max="4" width="18.28515625" style="2" customWidth="1"/>
    <col min="5" max="5" width="18.5703125" style="2" customWidth="1"/>
    <col min="6" max="6" width="18.85546875" style="2" customWidth="1"/>
    <col min="7" max="7" width="18.28515625" style="2" customWidth="1"/>
    <col min="8" max="10" width="15.140625" bestFit="1" customWidth="1"/>
  </cols>
  <sheetData>
    <row r="1" spans="1:10" ht="34.5" customHeight="1" x14ac:dyDescent="0.3">
      <c r="A1" s="33" t="s">
        <v>32</v>
      </c>
      <c r="B1" s="32"/>
      <c r="C1" s="32"/>
      <c r="D1" s="32"/>
      <c r="E1" s="32"/>
      <c r="F1" s="32"/>
      <c r="G1" s="32"/>
    </row>
    <row r="2" spans="1:10" ht="15" customHeight="1" x14ac:dyDescent="0.25">
      <c r="A2" s="51" t="s">
        <v>35</v>
      </c>
      <c r="B2" s="52"/>
      <c r="C2" s="52"/>
      <c r="D2" s="52"/>
      <c r="E2" s="52"/>
      <c r="F2" s="52"/>
      <c r="G2" s="53"/>
    </row>
    <row r="3" spans="1:10" ht="15" customHeight="1" x14ac:dyDescent="0.25">
      <c r="A3" s="54" t="s">
        <v>36</v>
      </c>
      <c r="B3" s="55"/>
      <c r="C3" s="55"/>
      <c r="D3" s="55"/>
      <c r="E3" s="55"/>
      <c r="F3" s="55"/>
      <c r="G3" s="56"/>
    </row>
    <row r="4" spans="1:10" ht="15" customHeight="1" x14ac:dyDescent="0.25">
      <c r="A4" s="54" t="s">
        <v>37</v>
      </c>
      <c r="B4" s="55"/>
      <c r="C4" s="55"/>
      <c r="D4" s="55"/>
      <c r="E4" s="55"/>
      <c r="F4" s="55"/>
      <c r="G4" s="56"/>
    </row>
    <row r="5" spans="1:10" ht="15" customHeight="1" x14ac:dyDescent="0.25">
      <c r="A5" s="57" t="s">
        <v>38</v>
      </c>
      <c r="B5" s="58"/>
      <c r="C5" s="58"/>
      <c r="D5" s="58"/>
      <c r="E5" s="58"/>
      <c r="F5" s="58"/>
      <c r="G5" s="59"/>
    </row>
    <row r="6" spans="1:10" s="1" customFormat="1" ht="63" customHeight="1" x14ac:dyDescent="0.25">
      <c r="A6" s="34" t="s">
        <v>33</v>
      </c>
      <c r="B6" s="34" t="s">
        <v>34</v>
      </c>
      <c r="C6" s="34" t="s">
        <v>39</v>
      </c>
      <c r="D6" s="34" t="s">
        <v>40</v>
      </c>
      <c r="E6" s="34" t="s">
        <v>41</v>
      </c>
      <c r="F6" s="34" t="s">
        <v>42</v>
      </c>
      <c r="G6" s="34" t="s">
        <v>43</v>
      </c>
    </row>
    <row r="7" spans="1:10" x14ac:dyDescent="0.25">
      <c r="A7" s="35" t="s">
        <v>45</v>
      </c>
      <c r="B7" s="36">
        <f>+B8+B9+B10+B11+B12+B13+B14+B15+B16</f>
        <v>447754611</v>
      </c>
      <c r="C7" s="36">
        <f t="shared" ref="C7:G7" si="0">+C8+C9+C10+C11+C12+C13+C14+C15+C16</f>
        <v>444380139</v>
      </c>
      <c r="D7" s="36">
        <f t="shared" si="0"/>
        <v>490851709</v>
      </c>
      <c r="E7" s="36">
        <f t="shared" si="0"/>
        <v>494411329</v>
      </c>
      <c r="F7" s="36">
        <f t="shared" si="0"/>
        <v>534411329</v>
      </c>
      <c r="G7" s="36">
        <f t="shared" si="0"/>
        <v>555380611</v>
      </c>
      <c r="H7" s="3"/>
      <c r="I7" s="3"/>
      <c r="J7" s="3"/>
    </row>
    <row r="8" spans="1:10" x14ac:dyDescent="0.25">
      <c r="A8" s="60" t="s">
        <v>46</v>
      </c>
      <c r="B8" s="37">
        <v>317303117</v>
      </c>
      <c r="C8" s="37">
        <v>316303117</v>
      </c>
      <c r="D8" s="37">
        <v>326162300.18000001</v>
      </c>
      <c r="E8" s="37">
        <v>327678165.18000001</v>
      </c>
      <c r="F8" s="37">
        <v>348332119.51999998</v>
      </c>
      <c r="G8" s="37">
        <v>362330054.82999998</v>
      </c>
    </row>
    <row r="9" spans="1:10" x14ac:dyDescent="0.25">
      <c r="A9" s="60" t="s">
        <v>47</v>
      </c>
      <c r="B9" s="37">
        <v>19310694</v>
      </c>
      <c r="C9" s="37">
        <v>18725305</v>
      </c>
      <c r="D9" s="38">
        <v>26739165.82</v>
      </c>
      <c r="E9" s="38">
        <v>27262849.82</v>
      </c>
      <c r="F9" s="37">
        <v>30944421.890000001</v>
      </c>
      <c r="G9" s="37">
        <v>32074290.5</v>
      </c>
    </row>
    <row r="10" spans="1:10" x14ac:dyDescent="0.25">
      <c r="A10" s="60" t="s">
        <v>48</v>
      </c>
      <c r="B10" s="37">
        <v>34348943</v>
      </c>
      <c r="C10" s="37">
        <v>33648943</v>
      </c>
      <c r="D10" s="37">
        <v>42648943</v>
      </c>
      <c r="E10" s="37">
        <v>43217485</v>
      </c>
      <c r="F10" s="37">
        <v>50887180.990000002</v>
      </c>
      <c r="G10" s="37">
        <v>52525256.600000001</v>
      </c>
    </row>
    <row r="11" spans="1:10" ht="26.25" x14ac:dyDescent="0.25">
      <c r="A11" s="60" t="s">
        <v>49</v>
      </c>
      <c r="B11" s="37">
        <v>51018617</v>
      </c>
      <c r="C11" s="37">
        <v>50930062</v>
      </c>
      <c r="D11" s="37">
        <v>62528588</v>
      </c>
      <c r="E11" s="37">
        <v>63161177</v>
      </c>
      <c r="F11" s="37">
        <v>68302795.599999994</v>
      </c>
      <c r="G11" s="37">
        <v>70609077.489999995</v>
      </c>
    </row>
    <row r="12" spans="1:10" x14ac:dyDescent="0.25">
      <c r="A12" s="60" t="s">
        <v>50</v>
      </c>
      <c r="B12" s="37">
        <v>25773240</v>
      </c>
      <c r="C12" s="37">
        <v>24772712</v>
      </c>
      <c r="D12" s="37">
        <v>32772712</v>
      </c>
      <c r="E12" s="37">
        <v>33091652</v>
      </c>
      <c r="F12" s="37">
        <v>35944811</v>
      </c>
      <c r="G12" s="37">
        <v>37841931.579999998</v>
      </c>
    </row>
    <row r="13" spans="1:10" x14ac:dyDescent="0.25">
      <c r="A13" s="60" t="s">
        <v>51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10" x14ac:dyDescent="0.25">
      <c r="A14" s="60" t="s">
        <v>52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10" x14ac:dyDescent="0.25">
      <c r="A15" s="60" t="s">
        <v>53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</row>
    <row r="16" spans="1:10" x14ac:dyDescent="0.25">
      <c r="A16" s="60" t="s">
        <v>54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</row>
    <row r="17" spans="1:10" x14ac:dyDescent="0.25">
      <c r="A17" s="35" t="s">
        <v>55</v>
      </c>
      <c r="B17" s="36">
        <f>+B18+B19+B20+B21+B22+B23+B24+B25+B26</f>
        <v>14158923369</v>
      </c>
      <c r="C17" s="36">
        <f>+C18+C19+C20+C21+C22+C23+C24+C25+C26</f>
        <v>14740980183</v>
      </c>
      <c r="D17" s="36">
        <f t="shared" ref="D17:G17" si="1">+D18+D19+D20+D21+D22+D23+D24+D25+D26</f>
        <v>15275671481</v>
      </c>
      <c r="E17" s="36">
        <f t="shared" si="1"/>
        <v>15710551365</v>
      </c>
      <c r="F17" s="36">
        <f t="shared" si="1"/>
        <v>15711051365</v>
      </c>
      <c r="G17" s="36">
        <f t="shared" si="1"/>
        <v>16009322816</v>
      </c>
      <c r="H17" s="3">
        <f>+E17-15710551365</f>
        <v>0</v>
      </c>
      <c r="I17" s="3">
        <f>+F17-15711051365</f>
        <v>0</v>
      </c>
      <c r="J17" s="3">
        <f>+G17-16009322816</f>
        <v>0</v>
      </c>
    </row>
    <row r="18" spans="1:10" x14ac:dyDescent="0.25">
      <c r="A18" s="60" t="s">
        <v>46</v>
      </c>
      <c r="B18" s="37">
        <v>13953783738</v>
      </c>
      <c r="C18" s="38">
        <v>14508082105.190001</v>
      </c>
      <c r="D18" s="38">
        <v>15039866273.190001</v>
      </c>
      <c r="E18" s="38">
        <v>15433733973.17</v>
      </c>
      <c r="F18" s="38">
        <v>15434033973.17</v>
      </c>
      <c r="G18" s="38">
        <v>15712523558.17</v>
      </c>
    </row>
    <row r="19" spans="1:10" x14ac:dyDescent="0.25">
      <c r="A19" s="60" t="s">
        <v>47</v>
      </c>
      <c r="B19" s="37">
        <v>46113324.859999999</v>
      </c>
      <c r="C19" s="38">
        <v>71950919.460000008</v>
      </c>
      <c r="D19" s="38">
        <v>72994661.460000008</v>
      </c>
      <c r="E19" s="38">
        <v>91019300.310000002</v>
      </c>
      <c r="F19" s="38">
        <v>91119300.310000002</v>
      </c>
      <c r="G19" s="38">
        <v>101044934.31</v>
      </c>
    </row>
    <row r="20" spans="1:10" x14ac:dyDescent="0.25">
      <c r="A20" s="60" t="s">
        <v>48</v>
      </c>
      <c r="B20" s="37">
        <v>159026306.13999999</v>
      </c>
      <c r="C20" s="38">
        <v>160947158.34999999</v>
      </c>
      <c r="D20" s="38">
        <v>162810546.34999999</v>
      </c>
      <c r="E20" s="38">
        <v>185798091.52000001</v>
      </c>
      <c r="F20" s="38">
        <v>185898091.52000001</v>
      </c>
      <c r="G20" s="38">
        <v>195754323.52000001</v>
      </c>
    </row>
    <row r="21" spans="1:10" ht="26.25" x14ac:dyDescent="0.25">
      <c r="A21" s="60" t="s">
        <v>49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</row>
    <row r="22" spans="1:10" x14ac:dyDescent="0.25">
      <c r="A22" s="60" t="s">
        <v>50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10" x14ac:dyDescent="0.25">
      <c r="A23" s="60" t="s">
        <v>51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10" x14ac:dyDescent="0.25">
      <c r="A24" s="60" t="s">
        <v>52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10" x14ac:dyDescent="0.25">
      <c r="A25" s="60" t="s">
        <v>53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10" x14ac:dyDescent="0.25">
      <c r="A26" s="60" t="s">
        <v>54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10" ht="33.75" customHeight="1" x14ac:dyDescent="0.25">
      <c r="A27" s="40" t="s">
        <v>44</v>
      </c>
      <c r="B27" s="41">
        <f>+B17+B7</f>
        <v>14606677980</v>
      </c>
      <c r="C27" s="41">
        <f t="shared" ref="C27:G27" si="2">+C17+C7</f>
        <v>15185360322</v>
      </c>
      <c r="D27" s="41">
        <f t="shared" si="2"/>
        <v>15766523190</v>
      </c>
      <c r="E27" s="41">
        <f t="shared" si="2"/>
        <v>16204962694</v>
      </c>
      <c r="F27" s="41">
        <f t="shared" si="2"/>
        <v>16245462694</v>
      </c>
      <c r="G27" s="41">
        <f t="shared" si="2"/>
        <v>16564703427</v>
      </c>
    </row>
    <row r="29" spans="1:10" x14ac:dyDescent="0.25">
      <c r="B29" s="3"/>
    </row>
    <row r="30" spans="1:10" x14ac:dyDescent="0.25">
      <c r="B30" s="3"/>
    </row>
  </sheetData>
  <mergeCells count="4">
    <mergeCell ref="A2:G2"/>
    <mergeCell ref="A3:G3"/>
    <mergeCell ref="A5:G5"/>
    <mergeCell ref="A4:G4"/>
  </mergeCells>
  <pageMargins left="0.7" right="0.7" top="0.75" bottom="0.75" header="0.3" footer="0.3"/>
  <pageSetup paperSize="9" scale="55" orientation="portrait" horizontalDpi="30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Proyecciones 2019</vt:lpstr>
      <vt:lpstr>Resultados 2019</vt:lpstr>
      <vt:lpstr>Proyecciones 2020</vt:lpstr>
      <vt:lpstr>'Proyecciones 2020'!Área_de_impresión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HP</cp:lastModifiedBy>
  <cp:lastPrinted>2020-09-23T22:22:39Z</cp:lastPrinted>
  <dcterms:created xsi:type="dcterms:W3CDTF">2020-07-20T20:04:40Z</dcterms:created>
  <dcterms:modified xsi:type="dcterms:W3CDTF">2020-09-23T22:27:56Z</dcterms:modified>
</cp:coreProperties>
</file>